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8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I81" i="1" s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20" i="1"/>
  <c r="D17" i="1"/>
  <c r="D6" i="1"/>
  <c r="E5" i="1" l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<sst xmlns="http://schemas.openxmlformats.org/spreadsheetml/2006/main" count="256" uniqueCount="110">
  <si>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</si>
  <si>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</si>
  <si>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</si>
  <si>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</si>
  <si>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</si>
  <si>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</si>
  <si>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</si>
  <si>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</si>
  <si>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</si>
  <si>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</si>
  <si>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</si>
  <si>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</si>
  <si>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</si>
  <si>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</si>
  <si>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</si>
  <si>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</si>
  <si>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</si>
  <si>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</si>
  <si>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</si>
  <si>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</si>
  <si>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</si>
  <si>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</si>
  <si>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</si>
  <si>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</si>
  <si>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</si>
  <si>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</si>
  <si>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</si>
  <si>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</si>
  <si>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</si>
  <si>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</si>
  <si>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</si>
  <si>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</si>
  <si>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</si>
  <si>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</si>
  <si>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</si>
  <si>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</si>
  <si>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</si>
  <si>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</si>
  <si>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</si>
  <si>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</si>
  <si>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</si>
  <si>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</si>
  <si>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</si>
  <si>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</si>
  <si>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</si>
  <si>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</si>
  <si>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</si>
  <si>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</si>
  <si>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</si>
  <si>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</si>
  <si>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</si>
  <si>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</si>
  <si>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</si>
  <si>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</si>
  <si>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</si>
  <si>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</si>
  <si>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</si>
  <si>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</si>
  <si>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</si>
  <si>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</si>
  <si>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</si>
  <si>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</si>
  <si>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</si>
  <si>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</si>
  <si>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</si>
  <si>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</si>
  <si>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</si>
  <si>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</si>
  <si>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</si>
  <si>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</si>
  <si>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</si>
  <si>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</si>
  <si>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</si>
  <si>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</si>
  <si>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</si>
  <si>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</si>
  <si>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</si>
  <si>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</si>
  <si>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</si>
  <si>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</si>
  <si>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</si>
  <si>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</si>
  <si>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</si>
  <si>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</si>
  <si>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</si>
  <si>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</si>
  <si>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</si>
  <si>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</si>
  <si>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</si>
  <si>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</si>
  <si>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</si>
  <si>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</si>
  <si>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</si>
  <si>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</si>
  <si>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</si>
  <si>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</si>
  <si>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</si>
  <si>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</si>
  <si>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</si>
  <si>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</si>
  <si>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</si>
  <si>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</si>
  <si>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</si>
  <si>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2019 год</t>
  </si>
  <si>
    <t>Темп роста к соответствующему периоду 2018 года, %</t>
  </si>
  <si>
    <t>Бюджетные ассигнования в соответствии с Законом Калужской области
 от 06.12.2018
 № 419-ОЗ</t>
  </si>
  <si>
    <t>% исполнения к плану в соответствии с Законом Калужской области от 06.12.2018 № 419-ОЗ</t>
  </si>
  <si>
    <t>Сведения об исполнении расходов областного бюджета по разделам и подразделам классификации расходов бюджетов за I полугодие 2019 года в сравнении с запланированными значениями на 2019 год и соответствующим периодом 2018 года</t>
  </si>
  <si>
    <t>Исполнено за I полугодие 2018 года</t>
  </si>
  <si>
    <t>Исполнено за I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</si>
</sst>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activeCell="D58" sqref="D58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3" t="s">
        <v>107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93</v>
      </c>
    </row>
    <row r="3" spans="1:10" ht="21" customHeight="1" x14ac:dyDescent="0.2">
      <c r="A3" s="45" t="s">
        <v>0</v>
      </c>
      <c r="B3" s="45" t="s">
        <v>1</v>
      </c>
      <c r="C3" s="45" t="s">
        <v>89</v>
      </c>
      <c r="D3" s="49" t="s">
        <v>108</v>
      </c>
      <c r="E3" s="50" t="s">
        <v>103</v>
      </c>
      <c r="F3" s="51"/>
      <c r="G3" s="51"/>
      <c r="H3" s="51"/>
      <c r="I3" s="52"/>
      <c r="J3" s="47" t="s">
        <v>104</v>
      </c>
    </row>
    <row r="4" spans="1:10" ht="111" customHeight="1" x14ac:dyDescent="0.2">
      <c r="A4" s="46"/>
      <c r="B4" s="46"/>
      <c r="C4" s="46"/>
      <c r="D4" s="49"/>
      <c r="E4" s="28" t="s">
        <v>105</v>
      </c>
      <c r="F4" s="30" t="s">
        <v>94</v>
      </c>
      <c r="G4" s="28" t="s">
        <v>109</v>
      </c>
      <c r="H4" s="29" t="s">
        <v>106</v>
      </c>
      <c r="I4" s="30" t="s">
        <v>95</v>
      </c>
      <c r="J4" s="48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27806829.699999999</v>
      </c>
      <c r="E5" s="32">
        <f>SUM(E6,E17,E20,E25,E36,E42,E46,E55,E58,E66,E72,E77,E81,E83)</f>
        <v>61713480.499999993</v>
      </c>
      <c r="F5" s="32">
        <f>SUM(F6,F17,F20,F25,F36,F42,F46,F55,F58,F66,F72,F77,F81,F83)</f>
        <v>66935751</v>
      </c>
      <c r="G5" s="32">
        <f>SUM(G6,G17,G20,G25,G36,G42,G46,G55,G58,G66,G72,G77,G81,G83)</f>
        <v>26001744.099999998</v>
      </c>
      <c r="H5" s="32">
        <f>G5/E5*100</f>
        <v>42.133005446030545</v>
      </c>
      <c r="I5" s="32">
        <f>G5/F5*100</f>
        <v>38.845824109749657</v>
      </c>
      <c r="J5" s="33">
        <f>G5/D5*100</f>
        <v>93.508481119658157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626455.1</v>
      </c>
      <c r="E6" s="34">
        <f>SUM(E7:E16)</f>
        <v>6809202.0999999996</v>
      </c>
      <c r="F6" s="34">
        <f>SUM(F7:F16)</f>
        <v>3890319.3</v>
      </c>
      <c r="G6" s="34">
        <f>SUM(G7:G16)</f>
        <v>675402</v>
      </c>
      <c r="H6" s="35">
        <f>G6/E6*100</f>
        <v>9.918959520969425</v>
      </c>
      <c r="I6" s="35">
        <f>G6/F6*100</f>
        <v>17.36109424231579</v>
      </c>
      <c r="J6" s="35">
        <f>G6/D6*100</f>
        <v>107.81331335637623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2681</v>
      </c>
      <c r="E7" s="37">
        <v>4981</v>
      </c>
      <c r="F7" s="37">
        <v>4981</v>
      </c>
      <c r="G7" s="36">
        <v>2363.8000000000002</v>
      </c>
      <c r="H7" s="38">
        <f>G7/E7*100</f>
        <v>47.456334069463971</v>
      </c>
      <c r="I7" s="38">
        <f>G7/F7*100</f>
        <v>47.456334069463971</v>
      </c>
      <c r="J7" s="38">
        <f>G7/D7*100</f>
        <v>88.168593808280505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56679.1</v>
      </c>
      <c r="E8" s="37">
        <v>121446</v>
      </c>
      <c r="F8" s="37">
        <v>126902.2</v>
      </c>
      <c r="G8" s="36">
        <v>59678.5</v>
      </c>
      <c r="H8" s="38">
        <f t="shared" ref="H8:H76" si="0">G8/E8*100</f>
        <v>49.13994697231692</v>
      </c>
      <c r="I8" s="38">
        <f t="shared" ref="I8:I76" si="1">G8/F8*100</f>
        <v>47.027159497628887</v>
      </c>
      <c r="J8" s="38">
        <f t="shared" ref="J8:J76" si="2">G8/D8*100</f>
        <v>105.29189771891228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94589.3</v>
      </c>
      <c r="E9" s="37">
        <v>170297.2</v>
      </c>
      <c r="F9" s="37">
        <v>182004.8</v>
      </c>
      <c r="G9" s="36">
        <v>97759.2</v>
      </c>
      <c r="H9" s="38">
        <f t="shared" si="0"/>
        <v>57.405054222852748</v>
      </c>
      <c r="I9" s="38">
        <f t="shared" si="1"/>
        <v>53.71242956229726</v>
      </c>
      <c r="J9" s="38">
        <f t="shared" si="2"/>
        <v>103.35122471569194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71100.100000000006</v>
      </c>
      <c r="E10" s="37">
        <v>182204.2</v>
      </c>
      <c r="F10" s="37">
        <v>181225.60000000001</v>
      </c>
      <c r="G10" s="36">
        <v>83599.399999999994</v>
      </c>
      <c r="H10" s="38">
        <f t="shared" si="0"/>
        <v>45.882257379357874</v>
      </c>
      <c r="I10" s="38">
        <f t="shared" si="1"/>
        <v>46.130016951247498</v>
      </c>
      <c r="J10" s="38">
        <f t="shared" si="2"/>
        <v>117.57986275687374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99893</v>
      </c>
      <c r="E11" s="37">
        <v>217544.8</v>
      </c>
      <c r="F11" s="37">
        <v>211471.5</v>
      </c>
      <c r="G11" s="36">
        <v>97601.2</v>
      </c>
      <c r="H11" s="38">
        <f t="shared" si="0"/>
        <v>44.86487380990031</v>
      </c>
      <c r="I11" s="38">
        <f t="shared" si="1"/>
        <v>46.15335872682607</v>
      </c>
      <c r="J11" s="38">
        <f t="shared" si="2"/>
        <v>97.705745147307624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43076.6</v>
      </c>
      <c r="E12" s="37">
        <v>71395.600000000006</v>
      </c>
      <c r="F12" s="37">
        <v>71694.600000000006</v>
      </c>
      <c r="G12" s="36">
        <v>37080.5</v>
      </c>
      <c r="H12" s="38">
        <f t="shared" si="0"/>
        <v>51.93667396870395</v>
      </c>
      <c r="I12" s="38">
        <f t="shared" si="1"/>
        <v>51.720073757298316</v>
      </c>
      <c r="J12" s="38">
        <f t="shared" si="2"/>
        <v>86.080377745690242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2144.4</v>
      </c>
      <c r="E13" s="37">
        <v>5200</v>
      </c>
      <c r="F13" s="37">
        <v>5200</v>
      </c>
      <c r="G13" s="36">
        <v>2152</v>
      </c>
      <c r="H13" s="38">
        <f t="shared" si="0"/>
        <v>41.384615384615387</v>
      </c>
      <c r="I13" s="38">
        <f t="shared" si="1"/>
        <v>41.384615384615387</v>
      </c>
      <c r="J13" s="38">
        <v>0</v>
      </c>
    </row>
    <row r="14" spans="1:10" ht="15" x14ac:dyDescent="0.2">
      <c r="A14" s="7" t="s">
        <v>3</v>
      </c>
      <c r="B14" s="7" t="s">
        <v>75</v>
      </c>
      <c r="C14" s="10" t="s">
        <v>90</v>
      </c>
      <c r="D14" s="36">
        <v>0</v>
      </c>
      <c r="E14" s="37">
        <v>40000</v>
      </c>
      <c r="F14" s="37">
        <v>34643.199999999997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96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256291.6</v>
      </c>
      <c r="E16" s="37">
        <v>5996133.2999999998</v>
      </c>
      <c r="F16" s="37">
        <v>3072196.4</v>
      </c>
      <c r="G16" s="36">
        <v>295167.40000000002</v>
      </c>
      <c r="H16" s="38">
        <f t="shared" si="0"/>
        <v>4.9226290549611367</v>
      </c>
      <c r="I16" s="38">
        <f t="shared" si="1"/>
        <v>9.6076995598328292</v>
      </c>
      <c r="J16" s="38">
        <f t="shared" si="2"/>
        <v>115.16858141273457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13485.4</v>
      </c>
      <c r="E17" s="34">
        <f t="shared" ref="E17:G17" si="3">SUM(E18:E18)</f>
        <v>31203.3</v>
      </c>
      <c r="F17" s="34">
        <f t="shared" si="3"/>
        <v>31203.3</v>
      </c>
      <c r="G17" s="34">
        <f t="shared" si="3"/>
        <v>14622.9</v>
      </c>
      <c r="H17" s="35">
        <f t="shared" si="0"/>
        <v>46.863312534251186</v>
      </c>
      <c r="I17" s="35">
        <f t="shared" si="1"/>
        <v>46.863312534251186</v>
      </c>
      <c r="J17" s="35">
        <f t="shared" si="2"/>
        <v>108.43504827443013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13485.4</v>
      </c>
      <c r="E18" s="37">
        <v>31203.3</v>
      </c>
      <c r="F18" s="37">
        <v>31203.3</v>
      </c>
      <c r="G18" s="36">
        <v>14622.9</v>
      </c>
      <c r="H18" s="38">
        <f t="shared" si="0"/>
        <v>46.863312534251186</v>
      </c>
      <c r="I18" s="38">
        <f t="shared" si="1"/>
        <v>46.863312534251186</v>
      </c>
      <c r="J18" s="38">
        <f t="shared" si="2"/>
        <v>108.43504827443013</v>
      </c>
    </row>
    <row r="19" spans="1:10" ht="16.5" customHeight="1" x14ac:dyDescent="0.2">
      <c r="A19" s="11" t="s">
        <v>6</v>
      </c>
      <c r="B19" s="11" t="s">
        <v>10</v>
      </c>
      <c r="C19" s="8" t="s">
        <v>97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165889.5</v>
      </c>
      <c r="E20" s="34">
        <f t="shared" ref="E20:G20" si="4">SUM(E21:E24)</f>
        <v>373885.8</v>
      </c>
      <c r="F20" s="34">
        <f t="shared" si="4"/>
        <v>377591.2</v>
      </c>
      <c r="G20" s="34">
        <f t="shared" si="4"/>
        <v>171847.9</v>
      </c>
      <c r="H20" s="35">
        <f t="shared" si="0"/>
        <v>45.962670954606992</v>
      </c>
      <c r="I20" s="35">
        <f t="shared" si="1"/>
        <v>45.511627389621367</v>
      </c>
      <c r="J20" s="35">
        <f t="shared" si="2"/>
        <v>103.5917885098213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40951.4</v>
      </c>
      <c r="E21" s="37">
        <v>81109.399999999994</v>
      </c>
      <c r="F21" s="37">
        <v>81929.399999999994</v>
      </c>
      <c r="G21" s="39">
        <v>43590.9</v>
      </c>
      <c r="H21" s="38">
        <f t="shared" si="0"/>
        <v>53.743339243047053</v>
      </c>
      <c r="I21" s="38">
        <f t="shared" si="1"/>
        <v>53.205442734842443</v>
      </c>
      <c r="J21" s="38">
        <f t="shared" si="2"/>
        <v>106.44544508856839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6277.2</v>
      </c>
      <c r="E22" s="37">
        <v>28303.1</v>
      </c>
      <c r="F22" s="37">
        <v>27225.8</v>
      </c>
      <c r="G22" s="39">
        <v>8081.9</v>
      </c>
      <c r="H22" s="38">
        <f t="shared" si="0"/>
        <v>28.554822616603836</v>
      </c>
      <c r="I22" s="38">
        <f t="shared" si="1"/>
        <v>29.684710825760856</v>
      </c>
      <c r="J22" s="38">
        <f t="shared" si="2"/>
        <v>128.75007965334862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89688.7</v>
      </c>
      <c r="E23" s="37">
        <v>201310.8</v>
      </c>
      <c r="F23" s="37">
        <v>199375.7</v>
      </c>
      <c r="G23" s="39">
        <v>92962.2</v>
      </c>
      <c r="H23" s="38">
        <f t="shared" si="0"/>
        <v>46.178446461888782</v>
      </c>
      <c r="I23" s="38">
        <f t="shared" si="1"/>
        <v>46.626645072594094</v>
      </c>
      <c r="J23" s="38">
        <f t="shared" si="2"/>
        <v>103.64984663619832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28972.2</v>
      </c>
      <c r="E24" s="37">
        <v>63162.5</v>
      </c>
      <c r="F24" s="37">
        <v>69060.3</v>
      </c>
      <c r="G24" s="39">
        <v>27212.9</v>
      </c>
      <c r="H24" s="38">
        <f t="shared" si="0"/>
        <v>43.083950128636452</v>
      </c>
      <c r="I24" s="38">
        <f t="shared" si="1"/>
        <v>39.404549357590398</v>
      </c>
      <c r="J24" s="38">
        <f t="shared" si="2"/>
        <v>93.927627173635415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4633058.9000000004</v>
      </c>
      <c r="E25" s="40">
        <f t="shared" ref="E25:G25" si="5">SUM(E26:E35)</f>
        <v>13613513.6</v>
      </c>
      <c r="F25" s="40">
        <f t="shared" si="5"/>
        <v>18820540.699999999</v>
      </c>
      <c r="G25" s="40">
        <f t="shared" si="5"/>
        <v>5108040.0999999996</v>
      </c>
      <c r="H25" s="35">
        <f t="shared" si="0"/>
        <v>37.521834921441588</v>
      </c>
      <c r="I25" s="35">
        <f t="shared" si="1"/>
        <v>27.140772315855937</v>
      </c>
      <c r="J25" s="35">
        <f t="shared" si="2"/>
        <v>110.25200003393006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132284.4</v>
      </c>
      <c r="E26" s="37">
        <v>355695.6</v>
      </c>
      <c r="F26" s="37">
        <v>391375.5</v>
      </c>
      <c r="G26" s="39">
        <v>123358</v>
      </c>
      <c r="H26" s="38">
        <f t="shared" si="0"/>
        <v>34.680777608719367</v>
      </c>
      <c r="I26" s="38">
        <f t="shared" si="1"/>
        <v>31.519091000841904</v>
      </c>
      <c r="J26" s="38">
        <f t="shared" si="2"/>
        <v>93.252114383857815</v>
      </c>
    </row>
    <row r="27" spans="1:10" ht="15" x14ac:dyDescent="0.2">
      <c r="A27" s="15" t="s">
        <v>10</v>
      </c>
      <c r="B27" s="15" t="s">
        <v>6</v>
      </c>
      <c r="C27" s="14" t="s">
        <v>98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49.8</v>
      </c>
      <c r="E28" s="37">
        <v>7764.7</v>
      </c>
      <c r="F28" s="37">
        <v>11500.7</v>
      </c>
      <c r="G28" s="39">
        <v>0</v>
      </c>
      <c r="H28" s="38">
        <f t="shared" si="0"/>
        <v>0</v>
      </c>
      <c r="I28" s="38">
        <f t="shared" si="1"/>
        <v>0</v>
      </c>
      <c r="J28" s="38">
        <f t="shared" si="2"/>
        <v>0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1164322.5</v>
      </c>
      <c r="E29" s="37">
        <v>1702407.5</v>
      </c>
      <c r="F29" s="37">
        <v>2507793.9</v>
      </c>
      <c r="G29" s="39">
        <v>934066.9</v>
      </c>
      <c r="H29" s="38">
        <f t="shared" si="0"/>
        <v>54.867409829902655</v>
      </c>
      <c r="I29" s="38">
        <f t="shared" si="1"/>
        <v>37.246557621820521</v>
      </c>
      <c r="J29" s="38">
        <f t="shared" si="2"/>
        <v>80.224070221094252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0</v>
      </c>
      <c r="E30" s="37">
        <v>143503.70000000001</v>
      </c>
      <c r="F30" s="37">
        <v>179103.8</v>
      </c>
      <c r="G30" s="39">
        <v>12586.7</v>
      </c>
      <c r="H30" s="38">
        <f t="shared" si="0"/>
        <v>8.7709933611467861</v>
      </c>
      <c r="I30" s="38">
        <f t="shared" si="1"/>
        <v>7.0276007544228554</v>
      </c>
      <c r="J30" s="38"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137056.1</v>
      </c>
      <c r="E31" s="37">
        <v>358342.9</v>
      </c>
      <c r="F31" s="37">
        <v>381408.2</v>
      </c>
      <c r="G31" s="39">
        <v>144088.70000000001</v>
      </c>
      <c r="H31" s="38">
        <f t="shared" si="0"/>
        <v>40.209726493813605</v>
      </c>
      <c r="I31" s="38">
        <f t="shared" si="1"/>
        <v>37.77808133123515</v>
      </c>
      <c r="J31" s="38">
        <f t="shared" si="2"/>
        <v>105.13118350806714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540685.30000000005</v>
      </c>
      <c r="E32" s="37">
        <v>1146311.6000000001</v>
      </c>
      <c r="F32" s="37">
        <v>1198557.2</v>
      </c>
      <c r="G32" s="39">
        <v>447495.4</v>
      </c>
      <c r="H32" s="38">
        <f t="shared" si="0"/>
        <v>39.03784974347289</v>
      </c>
      <c r="I32" s="38">
        <f t="shared" si="1"/>
        <v>37.336173859703983</v>
      </c>
      <c r="J32" s="38">
        <f t="shared" si="2"/>
        <v>82.764484257293475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1272049.5</v>
      </c>
      <c r="E33" s="37">
        <v>6063077</v>
      </c>
      <c r="F33" s="37">
        <v>9635912.6999999993</v>
      </c>
      <c r="G33" s="39">
        <v>1593077.2</v>
      </c>
      <c r="H33" s="38">
        <f t="shared" si="0"/>
        <v>26.275061326122035</v>
      </c>
      <c r="I33" s="38">
        <f t="shared" si="1"/>
        <v>16.532706860243763</v>
      </c>
      <c r="J33" s="38">
        <f t="shared" si="2"/>
        <v>125.2370446275872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72663.5</v>
      </c>
      <c r="E34" s="37">
        <v>332685.5</v>
      </c>
      <c r="F34" s="37">
        <v>679106.7</v>
      </c>
      <c r="G34" s="39">
        <v>196276.1</v>
      </c>
      <c r="H34" s="38">
        <f t="shared" si="0"/>
        <v>58.997491624973144</v>
      </c>
      <c r="I34" s="38">
        <f t="shared" si="1"/>
        <v>28.902100362137499</v>
      </c>
      <c r="J34" s="38">
        <f t="shared" si="2"/>
        <v>270.11649590234435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1313947.8</v>
      </c>
      <c r="E35" s="37">
        <v>3503725.1</v>
      </c>
      <c r="F35" s="37">
        <v>3835782</v>
      </c>
      <c r="G35" s="39">
        <v>1657091.1</v>
      </c>
      <c r="H35" s="38">
        <f t="shared" si="0"/>
        <v>47.295123124813649</v>
      </c>
      <c r="I35" s="38">
        <f t="shared" si="1"/>
        <v>43.20086751541146</v>
      </c>
      <c r="J35" s="38">
        <f t="shared" si="2"/>
        <v>126.11544385553218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626438.00000000012</v>
      </c>
      <c r="E36" s="34">
        <f t="shared" ref="E36:G36" si="6">SUM(E38:E41)+E37</f>
        <v>1452497.8</v>
      </c>
      <c r="F36" s="34">
        <f t="shared" si="6"/>
        <v>2405579</v>
      </c>
      <c r="G36" s="34">
        <f t="shared" si="6"/>
        <v>727087.9</v>
      </c>
      <c r="H36" s="35">
        <f t="shared" si="0"/>
        <v>50.057762565974286</v>
      </c>
      <c r="I36" s="35">
        <f t="shared" si="1"/>
        <v>30.225068476237947</v>
      </c>
      <c r="J36" s="35">
        <f t="shared" si="2"/>
        <v>116.06701700726964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83750.3</v>
      </c>
      <c r="E37" s="37">
        <v>134816.5</v>
      </c>
      <c r="F37" s="37">
        <v>423904.1</v>
      </c>
      <c r="G37" s="36">
        <v>41552.6</v>
      </c>
      <c r="H37" s="38">
        <f t="shared" si="0"/>
        <v>30.821598246505431</v>
      </c>
      <c r="I37" s="38">
        <f t="shared" si="1"/>
        <v>9.802358599503993</v>
      </c>
      <c r="J37" s="38">
        <f t="shared" si="2"/>
        <v>49.614867051222497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464167.4</v>
      </c>
      <c r="E38" s="37">
        <v>688552.9</v>
      </c>
      <c r="F38" s="37">
        <v>1286916.2</v>
      </c>
      <c r="G38" s="36">
        <v>588778.9</v>
      </c>
      <c r="H38" s="38">
        <f t="shared" si="0"/>
        <v>85.509610082246397</v>
      </c>
      <c r="I38" s="38">
        <f t="shared" si="1"/>
        <v>45.751145257165931</v>
      </c>
      <c r="J38" s="38">
        <f t="shared" si="2"/>
        <v>126.84624124830826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4163.2</v>
      </c>
      <c r="E39" s="37">
        <v>468924.7</v>
      </c>
      <c r="F39" s="37">
        <v>538924.69999999995</v>
      </c>
      <c r="G39" s="36">
        <v>23771.9</v>
      </c>
      <c r="H39" s="38">
        <f t="shared" si="0"/>
        <v>5.0694493167026611</v>
      </c>
      <c r="I39" s="38">
        <f t="shared" si="1"/>
        <v>4.4109872863500232</v>
      </c>
      <c r="J39" s="38">
        <v>0</v>
      </c>
    </row>
    <row r="40" spans="1:10" ht="30" x14ac:dyDescent="0.2">
      <c r="A40" s="11" t="s">
        <v>12</v>
      </c>
      <c r="B40" s="11" t="s">
        <v>10</v>
      </c>
      <c r="C40" s="8" t="s">
        <v>99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74357.100000000006</v>
      </c>
      <c r="E41" s="37">
        <v>160203.70000000001</v>
      </c>
      <c r="F41" s="37">
        <v>155834</v>
      </c>
      <c r="G41" s="36">
        <v>72984.5</v>
      </c>
      <c r="H41" s="38">
        <f t="shared" si="0"/>
        <v>45.557312346718582</v>
      </c>
      <c r="I41" s="38">
        <f t="shared" si="1"/>
        <v>46.83477289936728</v>
      </c>
      <c r="J41" s="38">
        <f t="shared" si="2"/>
        <v>98.15404312432841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14861.4</v>
      </c>
      <c r="E42" s="40">
        <f t="shared" ref="E42:G42" si="7">SUM(E43:E45)</f>
        <v>45257</v>
      </c>
      <c r="F42" s="40">
        <f t="shared" si="7"/>
        <v>45921.899999999994</v>
      </c>
      <c r="G42" s="40">
        <f t="shared" si="7"/>
        <v>14832.2</v>
      </c>
      <c r="H42" s="35">
        <f t="shared" si="0"/>
        <v>32.773272642906072</v>
      </c>
      <c r="I42" s="35">
        <f t="shared" si="1"/>
        <v>32.298750705001325</v>
      </c>
      <c r="J42" s="35">
        <f t="shared" si="2"/>
        <v>99.803517838157916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9096.4</v>
      </c>
      <c r="E44" s="37">
        <v>27030.2</v>
      </c>
      <c r="F44" s="37">
        <v>27621.599999999999</v>
      </c>
      <c r="G44" s="39">
        <v>8877.2000000000007</v>
      </c>
      <c r="H44" s="38">
        <f t="shared" si="0"/>
        <v>32.841784374514432</v>
      </c>
      <c r="I44" s="38">
        <f t="shared" si="1"/>
        <v>32.138616155472533</v>
      </c>
      <c r="J44" s="38">
        <f t="shared" si="2"/>
        <v>97.590255485686654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5765</v>
      </c>
      <c r="E45" s="37">
        <v>18226.8</v>
      </c>
      <c r="F45" s="37">
        <v>18300.3</v>
      </c>
      <c r="G45" s="39">
        <v>5955</v>
      </c>
      <c r="H45" s="38">
        <f t="shared" si="0"/>
        <v>32.67167028770821</v>
      </c>
      <c r="I45" s="38">
        <f t="shared" si="1"/>
        <v>32.540450156554812</v>
      </c>
      <c r="J45" s="38">
        <f t="shared" si="2"/>
        <v>103.29575021682567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7443347.2000000002</v>
      </c>
      <c r="E46" s="34">
        <f t="shared" ref="E46:G46" si="8">SUM(E47:E54)</f>
        <v>12929460.700000001</v>
      </c>
      <c r="F46" s="34">
        <f t="shared" si="8"/>
        <v>13516424.6</v>
      </c>
      <c r="G46" s="34">
        <f t="shared" si="8"/>
        <v>6487301.6999999993</v>
      </c>
      <c r="H46" s="35">
        <f t="shared" si="0"/>
        <v>50.174573019894012</v>
      </c>
      <c r="I46" s="35">
        <f t="shared" si="1"/>
        <v>47.995693328544881</v>
      </c>
      <c r="J46" s="35">
        <f t="shared" si="2"/>
        <v>87.155704627079587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2158518.6</v>
      </c>
      <c r="E47" s="37">
        <v>3800078.9</v>
      </c>
      <c r="F47" s="37">
        <v>3803400</v>
      </c>
      <c r="G47" s="36">
        <v>1730987.5</v>
      </c>
      <c r="H47" s="38">
        <f t="shared" si="0"/>
        <v>45.551356841564527</v>
      </c>
      <c r="I47" s="38">
        <f t="shared" si="1"/>
        <v>45.511581742651316</v>
      </c>
      <c r="J47" s="38">
        <f t="shared" si="2"/>
        <v>80.193309429902527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4006637.6</v>
      </c>
      <c r="E48" s="37">
        <v>6682332.4000000004</v>
      </c>
      <c r="F48" s="37">
        <v>7233689.7000000002</v>
      </c>
      <c r="G48" s="36">
        <v>3503367.5</v>
      </c>
      <c r="H48" s="38">
        <f t="shared" si="0"/>
        <v>52.427315648051263</v>
      </c>
      <c r="I48" s="38">
        <f t="shared" si="1"/>
        <v>48.431265996936531</v>
      </c>
      <c r="J48" s="38">
        <f t="shared" si="2"/>
        <v>87.439091072274664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42054.1</v>
      </c>
      <c r="E49" s="37">
        <v>92595.3</v>
      </c>
      <c r="F49" s="37">
        <v>78443.8</v>
      </c>
      <c r="G49" s="36">
        <v>44238</v>
      </c>
      <c r="H49" s="38">
        <f t="shared" si="0"/>
        <v>47.775643040197501</v>
      </c>
      <c r="I49" s="38">
        <f t="shared" si="1"/>
        <v>56.394514289210875</v>
      </c>
      <c r="J49" s="38">
        <f t="shared" si="2"/>
        <v>105.19307273250409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884302.6</v>
      </c>
      <c r="E50" s="37">
        <v>1388551.1</v>
      </c>
      <c r="F50" s="37">
        <v>1410652.6</v>
      </c>
      <c r="G50" s="36">
        <v>802025.8</v>
      </c>
      <c r="H50" s="38">
        <f t="shared" si="0"/>
        <v>57.759905271041156</v>
      </c>
      <c r="I50" s="38">
        <f t="shared" si="1"/>
        <v>56.854947844706771</v>
      </c>
      <c r="J50" s="38">
        <f t="shared" si="2"/>
        <v>90.695854563811082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108756.9</v>
      </c>
      <c r="E51" s="37">
        <v>200035</v>
      </c>
      <c r="F51" s="37">
        <v>214167.2</v>
      </c>
      <c r="G51" s="36">
        <v>109229</v>
      </c>
      <c r="H51" s="38">
        <f t="shared" si="0"/>
        <v>54.60494413477641</v>
      </c>
      <c r="I51" s="38">
        <f t="shared" si="1"/>
        <v>51.001740696054298</v>
      </c>
      <c r="J51" s="38">
        <f t="shared" si="2"/>
        <v>100.43408740043161</v>
      </c>
    </row>
    <row r="52" spans="1:10" ht="16.5" customHeight="1" x14ac:dyDescent="0.2">
      <c r="A52" s="7" t="s">
        <v>16</v>
      </c>
      <c r="B52" s="18" t="s">
        <v>14</v>
      </c>
      <c r="C52" s="8" t="s">
        <v>100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91</v>
      </c>
      <c r="D53" s="36">
        <v>106650.2</v>
      </c>
      <c r="E53" s="37">
        <v>346008.3</v>
      </c>
      <c r="F53" s="37">
        <v>354331.4</v>
      </c>
      <c r="G53" s="36">
        <v>137448.79999999999</v>
      </c>
      <c r="H53" s="38">
        <f t="shared" si="0"/>
        <v>39.724133785230002</v>
      </c>
      <c r="I53" s="38">
        <f t="shared" si="1"/>
        <v>38.791030092167951</v>
      </c>
      <c r="J53" s="38">
        <f t="shared" si="2"/>
        <v>128.8781455637214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136427.20000000001</v>
      </c>
      <c r="E54" s="37">
        <v>419859.7</v>
      </c>
      <c r="F54" s="37">
        <v>421739.9</v>
      </c>
      <c r="G54" s="36">
        <v>160005.1</v>
      </c>
      <c r="H54" s="38">
        <f t="shared" si="0"/>
        <v>38.109182662684702</v>
      </c>
      <c r="I54" s="38">
        <f t="shared" si="1"/>
        <v>37.939284378831594</v>
      </c>
      <c r="J54" s="38">
        <f t="shared" si="2"/>
        <v>117.28240409537101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333891.5</v>
      </c>
      <c r="E55" s="34">
        <f t="shared" ref="E55:G55" si="9">SUM(E56:E57)</f>
        <v>944207.29999999993</v>
      </c>
      <c r="F55" s="34">
        <f t="shared" si="9"/>
        <v>1280479.8</v>
      </c>
      <c r="G55" s="34">
        <f t="shared" si="9"/>
        <v>484672.4</v>
      </c>
      <c r="H55" s="35">
        <f t="shared" si="0"/>
        <v>51.331143065722969</v>
      </c>
      <c r="I55" s="35">
        <f t="shared" si="1"/>
        <v>37.85084309803247</v>
      </c>
      <c r="J55" s="35">
        <f t="shared" si="2"/>
        <v>145.15865183749813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307474.8</v>
      </c>
      <c r="E56" s="37">
        <v>887809.1</v>
      </c>
      <c r="F56" s="37">
        <v>1030111.9</v>
      </c>
      <c r="G56" s="39">
        <v>460224</v>
      </c>
      <c r="H56" s="38">
        <f t="shared" si="0"/>
        <v>51.838171066279905</v>
      </c>
      <c r="I56" s="38">
        <f t="shared" si="1"/>
        <v>44.67708799403249</v>
      </c>
      <c r="J56" s="38">
        <f t="shared" si="2"/>
        <v>149.67860780785938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26416.7</v>
      </c>
      <c r="E57" s="37">
        <v>56398.2</v>
      </c>
      <c r="F57" s="37">
        <v>250367.9</v>
      </c>
      <c r="G57" s="39">
        <v>24448.400000000001</v>
      </c>
      <c r="H57" s="38">
        <f t="shared" si="0"/>
        <v>43.349610448560419</v>
      </c>
      <c r="I57" s="38">
        <f t="shared" si="1"/>
        <v>9.764989840950058</v>
      </c>
      <c r="J57" s="38">
        <f t="shared" si="2"/>
        <v>92.549031483871943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2350730.9</v>
      </c>
      <c r="E58" s="34">
        <f t="shared" ref="E58:G58" si="10">SUM(E59:E65)</f>
        <v>4057936</v>
      </c>
      <c r="F58" s="34">
        <f t="shared" si="10"/>
        <v>5658173.5999999996</v>
      </c>
      <c r="G58" s="34">
        <f t="shared" si="10"/>
        <v>2531804.0999999996</v>
      </c>
      <c r="H58" s="35">
        <f t="shared" si="0"/>
        <v>62.391425098867991</v>
      </c>
      <c r="I58" s="35">
        <f t="shared" si="1"/>
        <v>44.745960074466431</v>
      </c>
      <c r="J58" s="35">
        <f t="shared" si="2"/>
        <v>107.70284680394508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801056</v>
      </c>
      <c r="E59" s="37">
        <v>1533411.3</v>
      </c>
      <c r="F59" s="37">
        <v>1997388.9</v>
      </c>
      <c r="G59" s="39">
        <v>886295.4</v>
      </c>
      <c r="H59" s="38">
        <f t="shared" si="0"/>
        <v>57.798934962850481</v>
      </c>
      <c r="I59" s="38">
        <f t="shared" si="1"/>
        <v>44.372700779502679</v>
      </c>
      <c r="J59" s="38">
        <f t="shared" si="2"/>
        <v>110.64087903966764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152795</v>
      </c>
      <c r="E60" s="37">
        <v>416947.8</v>
      </c>
      <c r="F60" s="37">
        <v>605480.5</v>
      </c>
      <c r="G60" s="39">
        <v>133733.5</v>
      </c>
      <c r="H60" s="38">
        <f t="shared" si="0"/>
        <v>32.074398761667524</v>
      </c>
      <c r="I60" s="38">
        <f t="shared" si="1"/>
        <v>22.087168785782531</v>
      </c>
      <c r="J60" s="38">
        <f t="shared" si="2"/>
        <v>87.524788114794333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26977.7</v>
      </c>
      <c r="E61" s="37">
        <v>35255.199999999997</v>
      </c>
      <c r="F61" s="37">
        <v>40864.800000000003</v>
      </c>
      <c r="G61" s="39">
        <v>29581.3</v>
      </c>
      <c r="H61" s="38">
        <f t="shared" si="0"/>
        <v>83.906203907508683</v>
      </c>
      <c r="I61" s="38">
        <f t="shared" si="1"/>
        <v>72.388216753783198</v>
      </c>
      <c r="J61" s="38">
        <f t="shared" si="2"/>
        <v>109.65093391949648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77729.399999999994</v>
      </c>
      <c r="E62" s="37">
        <v>134846.70000000001</v>
      </c>
      <c r="F62" s="37">
        <v>154942.39999999999</v>
      </c>
      <c r="G62" s="39">
        <v>91262.399999999994</v>
      </c>
      <c r="H62" s="38">
        <f t="shared" si="0"/>
        <v>67.678630622773852</v>
      </c>
      <c r="I62" s="38">
        <f t="shared" si="1"/>
        <v>58.900856060058452</v>
      </c>
      <c r="J62" s="38">
        <f t="shared" si="2"/>
        <v>117.41040069780546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54950</v>
      </c>
      <c r="E63" s="37">
        <v>97664.8</v>
      </c>
      <c r="F63" s="37">
        <v>97664.8</v>
      </c>
      <c r="G63" s="39">
        <v>58150</v>
      </c>
      <c r="H63" s="38">
        <f t="shared" si="0"/>
        <v>59.540387120026864</v>
      </c>
      <c r="I63" s="38">
        <f t="shared" si="1"/>
        <v>59.540387120026864</v>
      </c>
      <c r="J63" s="38">
        <f t="shared" si="2"/>
        <v>105.82347588717016</v>
      </c>
    </row>
    <row r="64" spans="1:10" ht="30.75" customHeight="1" x14ac:dyDescent="0.2">
      <c r="A64" s="12" t="s">
        <v>26</v>
      </c>
      <c r="B64" s="15" t="s">
        <v>37</v>
      </c>
      <c r="C64" s="14" t="s">
        <v>101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1237222.8</v>
      </c>
      <c r="E65" s="37">
        <v>1839810.2</v>
      </c>
      <c r="F65" s="37">
        <v>2761832.2</v>
      </c>
      <c r="G65" s="39">
        <v>1332781.5</v>
      </c>
      <c r="H65" s="38">
        <f t="shared" si="0"/>
        <v>72.441249646295034</v>
      </c>
      <c r="I65" s="38">
        <f t="shared" si="1"/>
        <v>48.257149728357859</v>
      </c>
      <c r="J65" s="38">
        <f t="shared" si="2"/>
        <v>107.72364524805072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6865925.5</v>
      </c>
      <c r="E66" s="34">
        <f t="shared" ref="E66:G66" si="11">SUM(E67:E71)</f>
        <v>13748073.299999999</v>
      </c>
      <c r="F66" s="34">
        <f t="shared" si="11"/>
        <v>14492434.900000002</v>
      </c>
      <c r="G66" s="34">
        <f t="shared" si="11"/>
        <v>7135898.5</v>
      </c>
      <c r="H66" s="35">
        <f t="shared" si="0"/>
        <v>51.904716714014029</v>
      </c>
      <c r="I66" s="35">
        <f t="shared" si="1"/>
        <v>49.23878250438095</v>
      </c>
      <c r="J66" s="35">
        <f t="shared" si="2"/>
        <v>103.93207004649263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186384.6</v>
      </c>
      <c r="E67" s="37">
        <v>388502.1</v>
      </c>
      <c r="F67" s="37">
        <v>388502.1</v>
      </c>
      <c r="G67" s="36">
        <v>187924.8</v>
      </c>
      <c r="H67" s="38">
        <f t="shared" si="0"/>
        <v>48.37163042361933</v>
      </c>
      <c r="I67" s="38">
        <f t="shared" si="1"/>
        <v>48.37163042361933</v>
      </c>
      <c r="J67" s="38">
        <f t="shared" si="2"/>
        <v>100.82635582553495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855136.7</v>
      </c>
      <c r="E68" s="37">
        <v>1660093</v>
      </c>
      <c r="F68" s="37">
        <v>1661366</v>
      </c>
      <c r="G68" s="39">
        <v>730632.3</v>
      </c>
      <c r="H68" s="38">
        <f t="shared" si="0"/>
        <v>44.011528269801751</v>
      </c>
      <c r="I68" s="38">
        <f t="shared" si="1"/>
        <v>43.977805011057171</v>
      </c>
      <c r="J68" s="38">
        <f t="shared" si="2"/>
        <v>85.440409702916526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4930505.2</v>
      </c>
      <c r="E69" s="37">
        <v>9401133.0999999996</v>
      </c>
      <c r="F69" s="37">
        <v>9397469.8000000007</v>
      </c>
      <c r="G69" s="39">
        <v>5160833.4000000004</v>
      </c>
      <c r="H69" s="38">
        <f t="shared" si="0"/>
        <v>54.895865690913368</v>
      </c>
      <c r="I69" s="38">
        <f t="shared" si="1"/>
        <v>54.917265070646991</v>
      </c>
      <c r="J69" s="38">
        <f t="shared" si="2"/>
        <v>104.67149289285813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648272.30000000005</v>
      </c>
      <c r="E70" s="37">
        <v>1763260.9</v>
      </c>
      <c r="F70" s="37">
        <v>2139548.7000000002</v>
      </c>
      <c r="G70" s="39">
        <v>805327.6</v>
      </c>
      <c r="H70" s="38">
        <f t="shared" si="0"/>
        <v>45.672628480561215</v>
      </c>
      <c r="I70" s="38">
        <f t="shared" si="1"/>
        <v>37.640068674295655</v>
      </c>
      <c r="J70" s="38">
        <f t="shared" si="2"/>
        <v>124.22674854378322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245626.7</v>
      </c>
      <c r="E71" s="37">
        <v>535084.19999999995</v>
      </c>
      <c r="F71" s="37">
        <v>905548.3</v>
      </c>
      <c r="G71" s="39">
        <v>251180.4</v>
      </c>
      <c r="H71" s="38">
        <f t="shared" si="0"/>
        <v>46.942219560958819</v>
      </c>
      <c r="I71" s="38">
        <f t="shared" si="1"/>
        <v>27.737935127259362</v>
      </c>
      <c r="J71" s="38">
        <f t="shared" si="2"/>
        <v>102.26103269717828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1216752.8</v>
      </c>
      <c r="E72" s="40">
        <f t="shared" ref="E72:G72" si="12">SUM(E73:E76)</f>
        <v>2773102.1999999997</v>
      </c>
      <c r="F72" s="40">
        <f t="shared" si="12"/>
        <v>2865593.6</v>
      </c>
      <c r="G72" s="40">
        <f t="shared" si="12"/>
        <v>493736.7</v>
      </c>
      <c r="H72" s="35">
        <f t="shared" si="0"/>
        <v>17.804489859767884</v>
      </c>
      <c r="I72" s="35">
        <f t="shared" si="1"/>
        <v>17.229822819258111</v>
      </c>
      <c r="J72" s="35">
        <f t="shared" si="2"/>
        <v>40.578225914088712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17123.400000000001</v>
      </c>
      <c r="E73" s="37">
        <v>49565.1</v>
      </c>
      <c r="F73" s="37">
        <v>61469.1</v>
      </c>
      <c r="G73" s="39">
        <v>14791.2</v>
      </c>
      <c r="H73" s="38">
        <f t="shared" si="0"/>
        <v>29.841965415181249</v>
      </c>
      <c r="I73" s="38">
        <f t="shared" si="1"/>
        <v>24.062821808030378</v>
      </c>
      <c r="J73" s="38">
        <f t="shared" si="2"/>
        <v>86.380041346928763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852157.7</v>
      </c>
      <c r="E74" s="37">
        <v>1927859.5</v>
      </c>
      <c r="F74" s="37">
        <v>2001374.8</v>
      </c>
      <c r="G74" s="39">
        <v>155026.29999999999</v>
      </c>
      <c r="H74" s="38">
        <f t="shared" si="0"/>
        <v>8.0413691972884944</v>
      </c>
      <c r="I74" s="38">
        <f t="shared" si="1"/>
        <v>7.74599040619478</v>
      </c>
      <c r="J74" s="38">
        <f t="shared" si="2"/>
        <v>18.192207850729979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330282.7</v>
      </c>
      <c r="E75" s="37">
        <v>740835.7</v>
      </c>
      <c r="F75" s="37">
        <v>748216.7</v>
      </c>
      <c r="G75" s="39">
        <v>299532</v>
      </c>
      <c r="H75" s="38">
        <f t="shared" si="0"/>
        <v>40.431636866311926</v>
      </c>
      <c r="I75" s="38">
        <f t="shared" si="1"/>
        <v>40.032787292772269</v>
      </c>
      <c r="J75" s="38">
        <f t="shared" si="2"/>
        <v>90.68958198537193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17189</v>
      </c>
      <c r="E76" s="37">
        <v>54841.9</v>
      </c>
      <c r="F76" s="37">
        <v>54533</v>
      </c>
      <c r="G76" s="39">
        <v>24387.200000000001</v>
      </c>
      <c r="H76" s="38">
        <f t="shared" si="0"/>
        <v>44.468189468271525</v>
      </c>
      <c r="I76" s="38">
        <f t="shared" si="1"/>
        <v>44.7200777510865</v>
      </c>
      <c r="J76" s="38">
        <f t="shared" si="2"/>
        <v>141.87678166269126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116346.09999999999</v>
      </c>
      <c r="E77" s="40">
        <f t="shared" ref="E77:G77" si="13">SUM(E78:E80)</f>
        <v>247155.40000000002</v>
      </c>
      <c r="F77" s="40">
        <f t="shared" si="13"/>
        <v>296468.59999999998</v>
      </c>
      <c r="G77" s="40">
        <f t="shared" si="13"/>
        <v>130059.8</v>
      </c>
      <c r="H77" s="35">
        <f t="shared" ref="H77:H86" si="14">G77/E77*100</f>
        <v>52.622681924004091</v>
      </c>
      <c r="I77" s="35">
        <f t="shared" ref="I77:I86" si="15">G77/F77*100</f>
        <v>43.869671189461549</v>
      </c>
      <c r="J77" s="35">
        <f t="shared" ref="J77:J86" si="16">G77/D77*100</f>
        <v>111.78698727331644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83443.899999999994</v>
      </c>
      <c r="E78" s="37">
        <v>179257.1</v>
      </c>
      <c r="F78" s="37">
        <v>179257.1</v>
      </c>
      <c r="G78" s="39">
        <v>89995.1</v>
      </c>
      <c r="H78" s="38">
        <f t="shared" si="14"/>
        <v>50.204482834989527</v>
      </c>
      <c r="I78" s="38">
        <f t="shared" si="15"/>
        <v>50.204482834989527</v>
      </c>
      <c r="J78" s="38">
        <f t="shared" si="16"/>
        <v>107.85102326233556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30982</v>
      </c>
      <c r="E79" s="37">
        <v>60998.3</v>
      </c>
      <c r="F79" s="37">
        <v>107703.7</v>
      </c>
      <c r="G79" s="39">
        <v>38122.5</v>
      </c>
      <c r="H79" s="38">
        <f t="shared" si="14"/>
        <v>62.497643376946563</v>
      </c>
      <c r="I79" s="38">
        <f t="shared" si="15"/>
        <v>35.395719924199447</v>
      </c>
      <c r="J79" s="38">
        <f t="shared" si="16"/>
        <v>123.047253243819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1920.2</v>
      </c>
      <c r="E80" s="37">
        <v>6900</v>
      </c>
      <c r="F80" s="37">
        <v>9507.7999999999993</v>
      </c>
      <c r="G80" s="39">
        <v>1942.2</v>
      </c>
      <c r="H80" s="38">
        <f t="shared" si="14"/>
        <v>28.147826086956524</v>
      </c>
      <c r="I80" s="38">
        <f t="shared" si="15"/>
        <v>20.427438524159115</v>
      </c>
      <c r="J80" s="38">
        <f t="shared" si="16"/>
        <v>101.14571398812625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0</v>
      </c>
      <c r="E81" s="40">
        <f t="shared" ref="E81:G81" si="17">E82</f>
        <v>29124.400000000001</v>
      </c>
      <c r="F81" s="40">
        <f t="shared" si="17"/>
        <v>29124.400000000001</v>
      </c>
      <c r="G81" s="40">
        <f t="shared" si="17"/>
        <v>0</v>
      </c>
      <c r="H81" s="35">
        <f t="shared" si="14"/>
        <v>0</v>
      </c>
      <c r="I81" s="35">
        <f t="shared" si="15"/>
        <v>0</v>
      </c>
      <c r="J81" s="35"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92</v>
      </c>
      <c r="D82" s="39">
        <v>0</v>
      </c>
      <c r="E82" s="37">
        <v>29124.400000000001</v>
      </c>
      <c r="F82" s="37">
        <v>29124.400000000001</v>
      </c>
      <c r="G82" s="39">
        <v>0</v>
      </c>
      <c r="H82" s="38">
        <f t="shared" si="14"/>
        <v>0</v>
      </c>
      <c r="I82" s="38">
        <f t="shared" si="15"/>
        <v>0</v>
      </c>
      <c r="J82" s="38"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102</v>
      </c>
      <c r="D83" s="40">
        <f>SUM(D84:D86)</f>
        <v>3399647.4</v>
      </c>
      <c r="E83" s="40">
        <f t="shared" ref="E83:G83" si="18">SUM(E84:E86)</f>
        <v>4658861.5999999996</v>
      </c>
      <c r="F83" s="40">
        <f t="shared" si="18"/>
        <v>3225896.1</v>
      </c>
      <c r="G83" s="40">
        <f t="shared" si="18"/>
        <v>2026437.9</v>
      </c>
      <c r="H83" s="35">
        <f t="shared" si="14"/>
        <v>43.496417665637459</v>
      </c>
      <c r="I83" s="35">
        <f t="shared" si="15"/>
        <v>62.81782912971066</v>
      </c>
      <c r="J83" s="35">
        <f t="shared" si="16"/>
        <v>59.607296333143253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391107</v>
      </c>
      <c r="E84" s="37">
        <v>797109.7</v>
      </c>
      <c r="F84" s="37">
        <v>797109.7</v>
      </c>
      <c r="G84" s="36">
        <v>473808.1</v>
      </c>
      <c r="H84" s="38">
        <f t="shared" si="14"/>
        <v>59.440764552231641</v>
      </c>
      <c r="I84" s="38">
        <f t="shared" si="15"/>
        <v>59.440764552231641</v>
      </c>
      <c r="J84" s="38">
        <f t="shared" si="16"/>
        <v>121.14538988051862</v>
      </c>
    </row>
    <row r="85" spans="1:10" ht="15" x14ac:dyDescent="0.25">
      <c r="A85" s="7" t="s">
        <v>29</v>
      </c>
      <c r="B85" s="41" t="s">
        <v>6</v>
      </c>
      <c r="C85" s="42" t="s">
        <v>87</v>
      </c>
      <c r="D85" s="36">
        <v>114124.5</v>
      </c>
      <c r="E85" s="37">
        <v>168730</v>
      </c>
      <c r="F85" s="37">
        <v>93024.7</v>
      </c>
      <c r="G85" s="36">
        <v>93024.7</v>
      </c>
      <c r="H85" s="38">
        <f t="shared" si="14"/>
        <v>55.132282344574165</v>
      </c>
      <c r="I85" s="38">
        <f t="shared" si="15"/>
        <v>100</v>
      </c>
      <c r="J85" s="38">
        <v>0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2894415.9</v>
      </c>
      <c r="E86" s="37">
        <v>3693021.9</v>
      </c>
      <c r="F86" s="37">
        <v>2335761.7000000002</v>
      </c>
      <c r="G86" s="38">
        <v>1459605.1</v>
      </c>
      <c r="H86" s="38">
        <f t="shared" si="14"/>
        <v>39.52332641190133</v>
      </c>
      <c r="I86" s="38">
        <f t="shared" si="15"/>
        <v>62.489469709174529</v>
      </c>
      <c r="J86" s="38">
        <f t="shared" si="16"/>
        <v>50.4283126692332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2018-05-29T09:13:05Z</cp:lastPrinted>
  <dcterms:created xsi:type="dcterms:W3CDTF">2017-11-22T08:09:54Z</dcterms:created>
  <dcterms:modified xsi:type="dcterms:W3CDTF">2019-09-24T13:30:08Z</dcterms:modified>
</cp:coreProperties>
</file>