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доходы!$A$1:$G$32</definedName>
  </definedNames>
  <calcPr calcId="145621"/>
</workbook>
</file>

<file path=xl/calcChain.xml><?xml version="1.0" encoding="utf-8"?>
<calcChain xmlns="http://schemas.openxmlformats.org/spreadsheetml/2006/main">
  <c r="G29" i="1" l="1"/>
  <c r="F17" i="1"/>
  <c r="C28" i="1"/>
  <c r="C22" i="1"/>
  <c r="C18" i="1"/>
  <c r="C16" i="1"/>
  <c r="C13" i="1"/>
  <c r="C12" i="1" s="1"/>
  <c r="C9" i="1"/>
  <c r="C8" i="1" l="1"/>
  <c r="C7" i="1" s="1"/>
  <c r="C6" i="1" s="1"/>
  <c r="F24" i="1"/>
  <c r="F23" i="1"/>
  <c r="G17" i="1"/>
  <c r="G24" i="1" l="1"/>
  <c r="G23" i="1"/>
  <c r="E22" i="1"/>
  <c r="D22" i="1"/>
  <c r="G22" i="1" l="1"/>
  <c r="F22" i="1"/>
  <c r="E16" i="1" l="1"/>
  <c r="D16" i="1"/>
  <c r="F16" i="1" s="1"/>
  <c r="G16" i="1" l="1"/>
  <c r="D28" i="1"/>
  <c r="G32" i="1" l="1"/>
  <c r="G31" i="1"/>
  <c r="G30" i="1"/>
  <c r="G27" i="1"/>
  <c r="G26" i="1"/>
  <c r="G25" i="1"/>
  <c r="G21" i="1"/>
  <c r="G20" i="1"/>
  <c r="G19" i="1"/>
  <c r="G15" i="1"/>
  <c r="G14" i="1"/>
  <c r="G11" i="1"/>
  <c r="G10" i="1"/>
  <c r="F32" i="1"/>
  <c r="F31" i="1"/>
  <c r="F30" i="1"/>
  <c r="F27" i="1"/>
  <c r="F26" i="1"/>
  <c r="F25" i="1"/>
  <c r="F20" i="1"/>
  <c r="F19" i="1"/>
  <c r="F15" i="1"/>
  <c r="F14" i="1"/>
  <c r="F11" i="1"/>
  <c r="F10" i="1"/>
  <c r="E9" i="1"/>
  <c r="D9" i="1"/>
  <c r="E18" i="1"/>
  <c r="D18" i="1"/>
  <c r="E13" i="1"/>
  <c r="E12" i="1" s="1"/>
  <c r="D13" i="1"/>
  <c r="D12" i="1" s="1"/>
  <c r="E8" i="1" l="1"/>
  <c r="E7" i="1" s="1"/>
  <c r="F9" i="1"/>
  <c r="D8" i="1"/>
  <c r="D7" i="1" s="1"/>
  <c r="D6" i="1" s="1"/>
  <c r="G9" i="1"/>
  <c r="G18" i="1"/>
  <c r="F18" i="1"/>
  <c r="G12" i="1"/>
  <c r="F12" i="1"/>
  <c r="F13" i="1"/>
  <c r="G13" i="1"/>
  <c r="E28" i="1"/>
  <c r="G28" i="1" l="1"/>
  <c r="G7" i="1"/>
  <c r="G8" i="1"/>
  <c r="E6" i="1"/>
  <c r="F6" i="1" s="1"/>
  <c r="F7" i="1"/>
  <c r="F8" i="1"/>
  <c r="F28" i="1"/>
  <c r="G6" i="1" l="1"/>
</calcChain>
</file>

<file path=xl/sharedStrings.xml><?xml version="1.0" encoding="utf-8"?>
<sst xmlns="http://schemas.openxmlformats.org/spreadsheetml/2006/main" count="61" uniqueCount="60">
  <si>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</si>
  <si>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</si>
  <si>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</si>
  <si>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</si>
  <si>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</si>
  <si>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</si>
  <si>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</si>
  <si>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</si>
  <si>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</si>
  <si>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</si>
  <si>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</si>
  <si>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</si>
  <si>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</si>
  <si>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</si>
  <si>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</si>
  <si>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</si>
  <si>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</si>
  <si>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</si>
  <si>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</si>
  <si>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</si>
  <si>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</si>
  <si>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</si>
  <si>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</si>
  <si>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</si>
  <si>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</si>
  <si>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</si>
  <si>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</si>
  <si>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</si>
  <si>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</si>
  <si>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</si>
  <si>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</si>
  <si>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</si>
  <si>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</si>
  <si>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</si>
  <si>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</si>
  <si>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</si>
  <si>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</si>
  <si>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</si>
  <si>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</si>
  <si>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</si>
  <si>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</si>
  <si>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</si>
  <si>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</si>
  <si>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НАЛОГИ НА СОВОКУПНЫЙ ДОХОД</t>
  </si>
  <si>
    <t>1 05 00000 00 0000 000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</si>
  <si>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</si>
  <si>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</si>
  <si>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</si>
  <si>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</si>
  <si>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</si>
  <si>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</si>
  <si>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</si>
  <si>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</si>
  <si>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2021 год</t>
  </si>
  <si>
    <t>Темп роста к соответствующему периоду 2020 года, %</t>
  </si>
  <si>
    <t>Бюджетные ассигнования в соответствии с Законом Калужской области
 от 03.12.2020 № 27-ОЗ (в ред. Закона КО от 22.06.2021 № 112-ОЗ)</t>
  </si>
  <si>
    <t>Сведения об исполнении областного бюджета за 9 месяцев 2021 года по доходам в сравнении с запланированными значениями на 2021 год и соответствующим периодом 2020 года</t>
  </si>
  <si>
    <t>Исполнено за 9 месяцев 2020 года</t>
  </si>
  <si>
    <t>Исполнено за 9 месяцев 2021 года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</si>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</sst>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4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wrapText="1"/>
    </xf>
    <xf numFmtId="49" fontId="5" fillId="0" borderId="29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9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6" xfId="0" applyNumberFormat="1" applyFont="1" applyFill="1" applyBorder="1" applyAlignment="1">
      <alignment horizontal="right" wrapText="1"/>
    </xf>
    <xf numFmtId="164" fontId="15" fillId="3" borderId="9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5" fillId="3" borderId="30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:G2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7" t="s">
        <v>56</v>
      </c>
      <c r="B2" s="67"/>
      <c r="C2" s="67"/>
      <c r="D2" s="67"/>
      <c r="E2" s="67"/>
      <c r="F2" s="67"/>
      <c r="G2" s="67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5" t="s">
        <v>16</v>
      </c>
      <c r="B4" s="69" t="s">
        <v>15</v>
      </c>
      <c r="C4" s="65" t="s">
        <v>57</v>
      </c>
      <c r="D4" s="71" t="s">
        <v>53</v>
      </c>
      <c r="E4" s="72"/>
      <c r="F4" s="73"/>
      <c r="G4" s="65" t="s">
        <v>54</v>
      </c>
    </row>
    <row r="5" spans="1:7" ht="96" customHeight="1" thickBot="1" x14ac:dyDescent="0.25">
      <c r="A5" s="68"/>
      <c r="B5" s="70"/>
      <c r="C5" s="66"/>
      <c r="D5" s="62" t="s">
        <v>55</v>
      </c>
      <c r="E5" s="39" t="s">
        <v>58</v>
      </c>
      <c r="F5" s="62" t="s">
        <v>14</v>
      </c>
      <c r="G5" s="66"/>
    </row>
    <row r="6" spans="1:7" ht="18.75" customHeight="1" thickBot="1" x14ac:dyDescent="0.35">
      <c r="A6" s="14" t="s">
        <v>2</v>
      </c>
      <c r="B6" s="63"/>
      <c r="C6" s="51">
        <f>C7+C27</f>
        <v>50626286.299999997</v>
      </c>
      <c r="D6" s="50">
        <f>D7+D27</f>
        <v>70813428.099999994</v>
      </c>
      <c r="E6" s="51">
        <f>E7+E27</f>
        <v>56448736.200000003</v>
      </c>
      <c r="F6" s="15">
        <f>E6/D6*100</f>
        <v>79.714734499628065</v>
      </c>
      <c r="G6" s="15">
        <f>E6/C6*100</f>
        <v>111.50084338696598</v>
      </c>
    </row>
    <row r="7" spans="1:7" ht="18.75" customHeight="1" x14ac:dyDescent="0.25">
      <c r="A7" s="8" t="s">
        <v>3</v>
      </c>
      <c r="B7" s="9" t="s">
        <v>17</v>
      </c>
      <c r="C7" s="52">
        <f t="shared" ref="C7" si="0">C8+C26</f>
        <v>36999355.600000001</v>
      </c>
      <c r="D7" s="41">
        <f t="shared" ref="D7:E7" si="1">D8+D26</f>
        <v>53409060.5</v>
      </c>
      <c r="E7" s="52">
        <f t="shared" si="1"/>
        <v>42615898.200000003</v>
      </c>
      <c r="F7" s="20">
        <f t="shared" ref="F7:F32" si="2">E7/D7*100</f>
        <v>79.791514400445223</v>
      </c>
      <c r="G7" s="40">
        <f>E7/C7*100</f>
        <v>115.18010924492967</v>
      </c>
    </row>
    <row r="8" spans="1:7" s="5" customFormat="1" ht="15.75" x14ac:dyDescent="0.25">
      <c r="A8" s="3" t="s">
        <v>4</v>
      </c>
      <c r="B8" s="4"/>
      <c r="C8" s="43">
        <f t="shared" ref="C8" si="3">C9+C12+C18+C25+C16+C22</f>
        <v>36170758.399999999</v>
      </c>
      <c r="D8" s="43">
        <f t="shared" ref="D8:E8" si="4">D9+D12+D18+D25+D16+D22</f>
        <v>52700908.299999997</v>
      </c>
      <c r="E8" s="43">
        <f t="shared" si="4"/>
        <v>41681808.700000003</v>
      </c>
      <c r="F8" s="35">
        <f t="shared" si="2"/>
        <v>79.091252968025231</v>
      </c>
      <c r="G8" s="10">
        <f t="shared" ref="G8:G32" si="5">E8/C8*100</f>
        <v>115.23620334153681</v>
      </c>
    </row>
    <row r="9" spans="1:7" s="5" customFormat="1" ht="17.25" customHeight="1" x14ac:dyDescent="0.25">
      <c r="A9" s="22" t="s">
        <v>18</v>
      </c>
      <c r="B9" s="9" t="s">
        <v>19</v>
      </c>
      <c r="C9" s="43">
        <f>SUM(C10:C11)</f>
        <v>24502225</v>
      </c>
      <c r="D9" s="43">
        <f>SUM(D10:D11)</f>
        <v>35399138.299999997</v>
      </c>
      <c r="E9" s="43">
        <f>SUM(E10:E11)</f>
        <v>28534185.899999999</v>
      </c>
      <c r="F9" s="35">
        <f t="shared" si="2"/>
        <v>80.607007035535673</v>
      </c>
      <c r="G9" s="10">
        <f t="shared" si="5"/>
        <v>116.45548883825856</v>
      </c>
    </row>
    <row r="10" spans="1:7" ht="15.75" x14ac:dyDescent="0.25">
      <c r="A10" s="3" t="s">
        <v>5</v>
      </c>
      <c r="B10" s="23" t="s">
        <v>20</v>
      </c>
      <c r="C10" s="53">
        <v>12861951.699999999</v>
      </c>
      <c r="D10" s="42">
        <v>17209715</v>
      </c>
      <c r="E10" s="53">
        <v>15965739.9</v>
      </c>
      <c r="F10" s="18">
        <f t="shared" si="2"/>
        <v>92.771669373955362</v>
      </c>
      <c r="G10" s="19">
        <f t="shared" si="5"/>
        <v>124.13154918005173</v>
      </c>
    </row>
    <row r="11" spans="1:7" ht="15.75" x14ac:dyDescent="0.25">
      <c r="A11" s="3" t="s">
        <v>6</v>
      </c>
      <c r="B11" s="23" t="s">
        <v>25</v>
      </c>
      <c r="C11" s="53">
        <v>11640273.300000001</v>
      </c>
      <c r="D11" s="42">
        <v>18189423.300000001</v>
      </c>
      <c r="E11" s="53">
        <v>12568446</v>
      </c>
      <c r="F11" s="18">
        <f t="shared" si="2"/>
        <v>69.097550772816419</v>
      </c>
      <c r="G11" s="19">
        <f t="shared" si="5"/>
        <v>107.97380504803095</v>
      </c>
    </row>
    <row r="12" spans="1:7" s="24" customFormat="1" ht="31.5" customHeight="1" x14ac:dyDescent="0.25">
      <c r="A12" s="22" t="s">
        <v>21</v>
      </c>
      <c r="B12" s="9" t="s">
        <v>22</v>
      </c>
      <c r="C12" s="43">
        <f t="shared" ref="C12:E12" si="6">C13</f>
        <v>8042605.9000000004</v>
      </c>
      <c r="D12" s="43">
        <f t="shared" si="6"/>
        <v>11294886.6</v>
      </c>
      <c r="E12" s="43">
        <f t="shared" si="6"/>
        <v>9051782.0999999996</v>
      </c>
      <c r="F12" s="35">
        <f t="shared" si="2"/>
        <v>80.140531025782948</v>
      </c>
      <c r="G12" s="10">
        <f t="shared" si="5"/>
        <v>112.54787580726789</v>
      </c>
    </row>
    <row r="13" spans="1:7" ht="31.5" x14ac:dyDescent="0.25">
      <c r="A13" s="3" t="s">
        <v>23</v>
      </c>
      <c r="B13" s="23" t="s">
        <v>24</v>
      </c>
      <c r="C13" s="42">
        <f t="shared" ref="C13" si="7">SUM(C14:C15)</f>
        <v>8042605.9000000004</v>
      </c>
      <c r="D13" s="42">
        <f t="shared" ref="D13:E13" si="8">SUM(D14:D15)</f>
        <v>11294886.6</v>
      </c>
      <c r="E13" s="42">
        <f t="shared" si="8"/>
        <v>9051782.0999999996</v>
      </c>
      <c r="F13" s="18">
        <f t="shared" si="2"/>
        <v>80.140531025782948</v>
      </c>
      <c r="G13" s="19">
        <f t="shared" si="5"/>
        <v>112.54787580726789</v>
      </c>
    </row>
    <row r="14" spans="1:7" s="27" customFormat="1" ht="15.75" x14ac:dyDescent="0.25">
      <c r="A14" s="25" t="s">
        <v>26</v>
      </c>
      <c r="B14" s="26"/>
      <c r="C14" s="54">
        <v>5734708.2000000002</v>
      </c>
      <c r="D14" s="44">
        <v>8032497</v>
      </c>
      <c r="E14" s="54">
        <v>6369960.7000000002</v>
      </c>
      <c r="F14" s="58">
        <f t="shared" si="2"/>
        <v>79.302372599703432</v>
      </c>
      <c r="G14" s="61">
        <f t="shared" si="5"/>
        <v>111.07732909583787</v>
      </c>
    </row>
    <row r="15" spans="1:7" s="27" customFormat="1" ht="15.75" x14ac:dyDescent="0.25">
      <c r="A15" s="25" t="s">
        <v>27</v>
      </c>
      <c r="B15" s="26"/>
      <c r="C15" s="54">
        <v>2307897.7000000002</v>
      </c>
      <c r="D15" s="44">
        <v>3262389.6</v>
      </c>
      <c r="E15" s="54">
        <v>2681821.4</v>
      </c>
      <c r="F15" s="58">
        <f t="shared" si="2"/>
        <v>82.204203936893379</v>
      </c>
      <c r="G15" s="61">
        <f t="shared" si="5"/>
        <v>116.20191830859746</v>
      </c>
    </row>
    <row r="16" spans="1:7" s="27" customFormat="1" ht="15.75" x14ac:dyDescent="0.25">
      <c r="A16" s="22" t="s">
        <v>43</v>
      </c>
      <c r="B16" s="9" t="s">
        <v>44</v>
      </c>
      <c r="C16" s="43">
        <f t="shared" ref="C16:E16" si="9">SUM(C17)</f>
        <v>14650.2</v>
      </c>
      <c r="D16" s="43">
        <f t="shared" si="9"/>
        <v>69008.3</v>
      </c>
      <c r="E16" s="43">
        <f t="shared" si="9"/>
        <v>65293.7</v>
      </c>
      <c r="F16" s="35">
        <f t="shared" si="2"/>
        <v>94.617169239062534</v>
      </c>
      <c r="G16" s="10">
        <f t="shared" si="5"/>
        <v>445.68470055016309</v>
      </c>
    </row>
    <row r="17" spans="1:12" s="27" customFormat="1" ht="15.75" x14ac:dyDescent="0.25">
      <c r="A17" s="3" t="s">
        <v>45</v>
      </c>
      <c r="B17" s="23" t="s">
        <v>46</v>
      </c>
      <c r="C17" s="53">
        <v>14650.2</v>
      </c>
      <c r="D17" s="42">
        <v>69008.3</v>
      </c>
      <c r="E17" s="53">
        <v>65293.7</v>
      </c>
      <c r="F17" s="18">
        <f t="shared" si="2"/>
        <v>94.617169239062534</v>
      </c>
      <c r="G17" s="19">
        <f t="shared" si="5"/>
        <v>445.68470055016309</v>
      </c>
    </row>
    <row r="18" spans="1:12" s="28" customFormat="1" ht="15.75" x14ac:dyDescent="0.25">
      <c r="A18" s="22" t="s">
        <v>28</v>
      </c>
      <c r="B18" s="9" t="s">
        <v>29</v>
      </c>
      <c r="C18" s="43">
        <f>SUM(C19:C21)</f>
        <v>3401447.1</v>
      </c>
      <c r="D18" s="43">
        <f>SUM(D19:D21)</f>
        <v>5573500</v>
      </c>
      <c r="E18" s="43">
        <f>SUM(E19:E21)</f>
        <v>3776069.6</v>
      </c>
      <c r="F18" s="35">
        <f t="shared" si="2"/>
        <v>67.75041894680183</v>
      </c>
      <c r="G18" s="10">
        <f t="shared" si="5"/>
        <v>111.01362123197507</v>
      </c>
    </row>
    <row r="19" spans="1:12" ht="15.75" x14ac:dyDescent="0.25">
      <c r="A19" s="3" t="s">
        <v>7</v>
      </c>
      <c r="B19" s="6" t="s">
        <v>30</v>
      </c>
      <c r="C19" s="53">
        <v>3029431.7</v>
      </c>
      <c r="D19" s="42">
        <v>4434000</v>
      </c>
      <c r="E19" s="53">
        <v>3332983.7</v>
      </c>
      <c r="F19" s="18">
        <f t="shared" si="2"/>
        <v>75.168779882724408</v>
      </c>
      <c r="G19" s="19">
        <f t="shared" si="5"/>
        <v>110.02009716871979</v>
      </c>
      <c r="L19" s="11"/>
    </row>
    <row r="20" spans="1:12" ht="15.75" x14ac:dyDescent="0.25">
      <c r="A20" s="3" t="s">
        <v>8</v>
      </c>
      <c r="B20" s="6" t="s">
        <v>31</v>
      </c>
      <c r="C20" s="53">
        <v>372034.4</v>
      </c>
      <c r="D20" s="42">
        <v>1139500</v>
      </c>
      <c r="E20" s="53">
        <v>443085.9</v>
      </c>
      <c r="F20" s="18">
        <f t="shared" si="2"/>
        <v>38.884238701184728</v>
      </c>
      <c r="G20" s="19">
        <f t="shared" si="5"/>
        <v>119.09809953058104</v>
      </c>
    </row>
    <row r="21" spans="1:12" ht="15.75" x14ac:dyDescent="0.25">
      <c r="A21" s="3" t="s">
        <v>42</v>
      </c>
      <c r="B21" s="6" t="s">
        <v>32</v>
      </c>
      <c r="C21" s="53">
        <v>-19</v>
      </c>
      <c r="D21" s="42">
        <v>0</v>
      </c>
      <c r="E21" s="53">
        <v>0</v>
      </c>
      <c r="F21" s="18" t="s">
        <v>59</v>
      </c>
      <c r="G21" s="19">
        <f t="shared" si="5"/>
        <v>0</v>
      </c>
    </row>
    <row r="22" spans="1:12" ht="31.5" x14ac:dyDescent="0.25">
      <c r="A22" s="22" t="s">
        <v>47</v>
      </c>
      <c r="B22" s="29" t="s">
        <v>48</v>
      </c>
      <c r="C22" s="43">
        <f t="shared" ref="C22" si="10">SUM(C23:C24)</f>
        <v>93230.8</v>
      </c>
      <c r="D22" s="43">
        <f t="shared" ref="D22:E22" si="11">SUM(D23:D24)</f>
        <v>137239</v>
      </c>
      <c r="E22" s="43">
        <f t="shared" si="11"/>
        <v>115367</v>
      </c>
      <c r="F22" s="35">
        <f t="shared" si="2"/>
        <v>84.062839280379492</v>
      </c>
      <c r="G22" s="10">
        <f t="shared" si="5"/>
        <v>123.74344100876533</v>
      </c>
    </row>
    <row r="23" spans="1:12" ht="15.75" x14ac:dyDescent="0.25">
      <c r="A23" s="3" t="s">
        <v>49</v>
      </c>
      <c r="B23" s="6" t="s">
        <v>50</v>
      </c>
      <c r="C23" s="53">
        <v>91601.1</v>
      </c>
      <c r="D23" s="42">
        <v>136019</v>
      </c>
      <c r="E23" s="53">
        <v>113901.9</v>
      </c>
      <c r="F23" s="18">
        <f t="shared" si="2"/>
        <v>83.739698130408243</v>
      </c>
      <c r="G23" s="19">
        <f t="shared" si="5"/>
        <v>124.34555916904925</v>
      </c>
    </row>
    <row r="24" spans="1:12" ht="31.5" x14ac:dyDescent="0.25">
      <c r="A24" s="3" t="s">
        <v>51</v>
      </c>
      <c r="B24" s="6" t="s">
        <v>52</v>
      </c>
      <c r="C24" s="53">
        <v>1629.7</v>
      </c>
      <c r="D24" s="42">
        <v>1220</v>
      </c>
      <c r="E24" s="53">
        <v>1465.1</v>
      </c>
      <c r="F24" s="18">
        <f t="shared" si="2"/>
        <v>120.09016393442622</v>
      </c>
      <c r="G24" s="19">
        <f t="shared" si="5"/>
        <v>89.899981591703977</v>
      </c>
    </row>
    <row r="25" spans="1:12" s="24" customFormat="1" ht="15.75" x14ac:dyDescent="0.25">
      <c r="A25" s="22" t="s">
        <v>33</v>
      </c>
      <c r="B25" s="29"/>
      <c r="C25" s="55">
        <v>116599.4</v>
      </c>
      <c r="D25" s="43">
        <v>227136.1</v>
      </c>
      <c r="E25" s="55">
        <v>139110.39999999999</v>
      </c>
      <c r="F25" s="35">
        <f t="shared" si="2"/>
        <v>61.245394281226098</v>
      </c>
      <c r="G25" s="10">
        <f t="shared" si="5"/>
        <v>119.3062743032983</v>
      </c>
    </row>
    <row r="26" spans="1:12" s="32" customFormat="1" ht="16.5" thickBot="1" x14ac:dyDescent="0.3">
      <c r="A26" s="30" t="s">
        <v>9</v>
      </c>
      <c r="B26" s="31"/>
      <c r="C26" s="56">
        <v>828597.2</v>
      </c>
      <c r="D26" s="45">
        <v>708152.2</v>
      </c>
      <c r="E26" s="56">
        <v>934089.5</v>
      </c>
      <c r="F26" s="57">
        <f t="shared" si="2"/>
        <v>131.90518930817416</v>
      </c>
      <c r="G26" s="57">
        <f t="shared" si="5"/>
        <v>112.73143331886712</v>
      </c>
    </row>
    <row r="27" spans="1:12" ht="20.45" customHeight="1" x14ac:dyDescent="0.25">
      <c r="A27" s="16" t="s">
        <v>10</v>
      </c>
      <c r="B27" s="17" t="s">
        <v>34</v>
      </c>
      <c r="C27" s="20">
        <v>13626930.699999999</v>
      </c>
      <c r="D27" s="46">
        <v>17404367.600000001</v>
      </c>
      <c r="E27" s="20">
        <v>13832838</v>
      </c>
      <c r="F27" s="21">
        <f t="shared" si="2"/>
        <v>79.479118793147066</v>
      </c>
      <c r="G27" s="40">
        <f t="shared" si="5"/>
        <v>101.51103212112176</v>
      </c>
    </row>
    <row r="28" spans="1:12" s="32" customFormat="1" ht="36.75" customHeight="1" x14ac:dyDescent="0.25">
      <c r="A28" s="33" t="s">
        <v>11</v>
      </c>
      <c r="B28" s="34" t="s">
        <v>35</v>
      </c>
      <c r="C28" s="47">
        <f t="shared" ref="C28" si="12">SUM(C29:C32)</f>
        <v>15011261.5</v>
      </c>
      <c r="D28" s="47">
        <f t="shared" ref="D28:E28" si="13">SUM(D29:D32)</f>
        <v>16572963.300000001</v>
      </c>
      <c r="E28" s="47">
        <f t="shared" si="13"/>
        <v>13474753</v>
      </c>
      <c r="F28" s="36">
        <f>E28/D28*100</f>
        <v>81.305634702033032</v>
      </c>
      <c r="G28" s="10">
        <f t="shared" si="5"/>
        <v>89.764294626404322</v>
      </c>
    </row>
    <row r="29" spans="1:12" ht="18.75" customHeight="1" x14ac:dyDescent="0.25">
      <c r="A29" s="12" t="s">
        <v>36</v>
      </c>
      <c r="B29" s="13" t="s">
        <v>37</v>
      </c>
      <c r="C29" s="48">
        <v>2216655</v>
      </c>
      <c r="D29" s="48">
        <v>0</v>
      </c>
      <c r="E29" s="48">
        <v>597993.9</v>
      </c>
      <c r="F29" s="60" t="s">
        <v>59</v>
      </c>
      <c r="G29" s="19">
        <f t="shared" si="5"/>
        <v>26.977310406896883</v>
      </c>
    </row>
    <row r="30" spans="1:12" ht="30" customHeight="1" x14ac:dyDescent="0.25">
      <c r="A30" s="12" t="s">
        <v>12</v>
      </c>
      <c r="B30" s="13" t="s">
        <v>38</v>
      </c>
      <c r="C30" s="48">
        <v>3916102.5</v>
      </c>
      <c r="D30" s="48">
        <v>7801305.7000000002</v>
      </c>
      <c r="E30" s="48">
        <v>4501947.8</v>
      </c>
      <c r="F30" s="60">
        <f t="shared" si="2"/>
        <v>57.707619379663576</v>
      </c>
      <c r="G30" s="19">
        <f t="shared" si="5"/>
        <v>114.95990720365465</v>
      </c>
    </row>
    <row r="31" spans="1:12" ht="15.75" customHeight="1" x14ac:dyDescent="0.25">
      <c r="A31" s="12" t="s">
        <v>39</v>
      </c>
      <c r="B31" s="13" t="s">
        <v>40</v>
      </c>
      <c r="C31" s="48">
        <v>2694269.7</v>
      </c>
      <c r="D31" s="48">
        <v>3873256.2</v>
      </c>
      <c r="E31" s="48">
        <v>2543174.7999999998</v>
      </c>
      <c r="F31" s="60">
        <f t="shared" si="2"/>
        <v>65.659865205921562</v>
      </c>
      <c r="G31" s="19">
        <f t="shared" si="5"/>
        <v>94.391990527154718</v>
      </c>
    </row>
    <row r="32" spans="1:12" ht="16.5" thickBot="1" x14ac:dyDescent="0.3">
      <c r="A32" s="37" t="s">
        <v>13</v>
      </c>
      <c r="B32" s="38" t="s">
        <v>41</v>
      </c>
      <c r="C32" s="49">
        <v>6184234.2999999998</v>
      </c>
      <c r="D32" s="49">
        <v>4898401.4000000004</v>
      </c>
      <c r="E32" s="49">
        <v>5831636.5</v>
      </c>
      <c r="F32" s="64">
        <f t="shared" si="2"/>
        <v>119.05182984799897</v>
      </c>
      <c r="G32" s="59">
        <f t="shared" si="5"/>
        <v>94.298440471442035</v>
      </c>
    </row>
    <row r="33" spans="5:7" x14ac:dyDescent="0.2">
      <c r="E33" s="7"/>
      <c r="F33" s="7"/>
      <c r="G33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8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2021-09-22T05:34:11Z</cp:lastPrinted>
  <dcterms:created xsi:type="dcterms:W3CDTF">2016-06-14T14:48:33Z</dcterms:created>
  <dcterms:modified xsi:type="dcterms:W3CDTF">2021-12-24T07:08:00Z</dcterms:modified>
</cp:coreProperties>
</file>